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759dadbbb72b03/Skölvene/2024 SM/"/>
    </mc:Choice>
  </mc:AlternateContent>
  <xr:revisionPtr revIDLastSave="121" documentId="8_{E19FEB80-264B-4A2C-818C-D29C8771C88A}" xr6:coauthVersionLast="47" xr6:coauthVersionMax="47" xr10:uidLastSave="{5AF170D6-8B26-43EE-BF2B-6781C362DB4D}"/>
  <bookViews>
    <workbookView xWindow="-120" yWindow="-120" windowWidth="19440" windowHeight="15000" xr2:uid="{AAB2DECD-B9EB-472F-82E0-44D3FDA8B895}"/>
  </bookViews>
  <sheets>
    <sheet name="Anmälan" sheetId="1" r:id="rId1"/>
    <sheet name="Lag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11" i="1"/>
  <c r="H23" i="1"/>
  <c r="F23" i="1"/>
  <c r="B2" i="2"/>
  <c r="D9" i="3"/>
  <c r="D7" i="3"/>
  <c r="D10" i="3"/>
  <c r="D8" i="3"/>
  <c r="D6" i="3"/>
  <c r="D5" i="3"/>
  <c r="E5" i="3" s="1"/>
  <c r="D4" i="3"/>
  <c r="E4" i="3" s="1"/>
  <c r="D3" i="3"/>
  <c r="E3" i="3" s="1"/>
  <c r="D2" i="3"/>
  <c r="E2" i="3" s="1"/>
  <c r="K23" i="1" l="1"/>
  <c r="E10" i="3"/>
  <c r="E6" i="3"/>
  <c r="E9" i="3"/>
  <c r="E7" i="3"/>
  <c r="E8" i="3"/>
  <c r="E11" i="3" l="1"/>
  <c r="E23" i="1" s="1"/>
  <c r="J23" i="1" s="1"/>
  <c r="B24" i="1" s="1"/>
</calcChain>
</file>

<file path=xl/sharedStrings.xml><?xml version="1.0" encoding="utf-8"?>
<sst xmlns="http://schemas.openxmlformats.org/spreadsheetml/2006/main" count="58" uniqueCount="56">
  <si>
    <t>Förening:</t>
  </si>
  <si>
    <t>Kontaktperson</t>
  </si>
  <si>
    <t>Klasser</t>
  </si>
  <si>
    <t>Namn:</t>
  </si>
  <si>
    <t>Adress:</t>
  </si>
  <si>
    <t>Post nr. &amp; Ort:</t>
  </si>
  <si>
    <t>E-mail:</t>
  </si>
  <si>
    <t>Telefon:</t>
  </si>
  <si>
    <t>Samåkning</t>
  </si>
  <si>
    <t>Förnamn</t>
  </si>
  <si>
    <t>Efternamn</t>
  </si>
  <si>
    <t>Klass</t>
  </si>
  <si>
    <t>V-Skytt</t>
  </si>
  <si>
    <t>Lunch</t>
  </si>
  <si>
    <t>Tävlingslicens nr. / medföljare (för lunch)</t>
  </si>
  <si>
    <t>Summa</t>
  </si>
  <si>
    <t>Summa avgifter</t>
  </si>
  <si>
    <t>V</t>
  </si>
  <si>
    <t>JSM</t>
  </si>
  <si>
    <t>Kikare</t>
  </si>
  <si>
    <t>Betala in</t>
  </si>
  <si>
    <t>Frågor? Mejl enligt ovan eller 070 815 5336</t>
  </si>
  <si>
    <t>Därefter kommer en efteranmälningsavgift på 100:-/skytt att debiteras. Samt att plats inte kan garanteras.</t>
  </si>
  <si>
    <t>Ditrikt:</t>
  </si>
  <si>
    <t>Allergi</t>
  </si>
  <si>
    <t>Övrigt info /Allergi.</t>
  </si>
  <si>
    <t>.</t>
  </si>
  <si>
    <t>Ange X om lagskytt</t>
  </si>
  <si>
    <t>SM</t>
  </si>
  <si>
    <t>Valfritt</t>
  </si>
  <si>
    <t>X</t>
  </si>
  <si>
    <t xml:space="preserve">A) SM Öppen klass (från 13 år)  </t>
  </si>
  <si>
    <t>B) SM Veteran (från 55 år)</t>
  </si>
  <si>
    <t>C) JSM (13 till 20 år.)</t>
  </si>
  <si>
    <t>D) RM KF15 (15-16 år)</t>
  </si>
  <si>
    <t>E) RM KF17 (17-20 år)</t>
  </si>
  <si>
    <t>E) RM Veteran Liggande (från 55 år)</t>
  </si>
  <si>
    <t xml:space="preserve">F) RM Kikarfält (från 13 år)  </t>
  </si>
  <si>
    <t>G) KF13 (13-14 år)</t>
  </si>
  <si>
    <t xml:space="preserve">H) Kikar Junior </t>
  </si>
  <si>
    <t>RM 15</t>
  </si>
  <si>
    <t>RM 17</t>
  </si>
  <si>
    <t>RM Vet</t>
  </si>
  <si>
    <t>RM Kik</t>
  </si>
  <si>
    <t>Kik Jun</t>
  </si>
  <si>
    <t>VetSM</t>
  </si>
  <si>
    <t>KF 13</t>
  </si>
  <si>
    <r>
      <t xml:space="preserve">Denna anmälan mejlas till skolvene.olanda@gmail.com.  </t>
    </r>
    <r>
      <rPr>
        <b/>
        <sz val="14"/>
        <color rgb="FFFF0000"/>
        <rFont val="Arial"/>
        <family val="2"/>
      </rPr>
      <t>SENAST den 7/9</t>
    </r>
    <r>
      <rPr>
        <sz val="14"/>
        <rFont val="Arial"/>
        <family val="2"/>
      </rPr>
      <t xml:space="preserve"> Samtidigt görs betalningen.</t>
    </r>
  </si>
  <si>
    <t xml:space="preserve">Förening. </t>
  </si>
  <si>
    <t>Sky tt Nr</t>
  </si>
  <si>
    <t>Namn</t>
  </si>
  <si>
    <t>2-manna föreningslag</t>
  </si>
  <si>
    <t>Föreningsanmälan till SM korthållfält 2024</t>
  </si>
  <si>
    <t xml:space="preserve">till; Hudene Sportskytteklubbs bankgiro 711-6312 alternativt swish 123 378 0657. </t>
  </si>
  <si>
    <t>Vi anmäler följande lag: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</si>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</sst>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u/>
      <sz val="2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5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15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5" fillId="0" borderId="29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5" fillId="0" borderId="37" xfId="0" applyFont="1" applyBorder="1" applyProtection="1">
      <protection locked="0"/>
    </xf>
    <xf numFmtId="0" fontId="5" fillId="0" borderId="38" xfId="0" applyFont="1" applyBorder="1" applyProtection="1">
      <protection locked="0"/>
    </xf>
    <xf numFmtId="0" fontId="1" fillId="0" borderId="0" xfId="0" applyFont="1"/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1" fillId="0" borderId="7" xfId="0" applyFont="1" applyBorder="1"/>
    <xf numFmtId="0" fontId="0" fillId="0" borderId="7" xfId="0" applyBorder="1"/>
    <xf numFmtId="0" fontId="1" fillId="0" borderId="40" xfId="0" applyFont="1" applyBorder="1"/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5" fillId="0" borderId="14" xfId="0" applyFont="1" applyBorder="1" applyAlignment="1" applyProtection="1">
      <alignment horizontal="right"/>
      <protection locked="0"/>
    </xf>
    <xf numFmtId="0" fontId="7" fillId="0" borderId="23" xfId="0" applyFont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5" fillId="0" borderId="1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6" xfId="0" applyFont="1" applyBorder="1" applyAlignment="1">
      <alignment wrapText="1"/>
    </xf>
    <xf numFmtId="0" fontId="6" fillId="0" borderId="17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30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2" borderId="26" xfId="0" applyFont="1" applyFill="1" applyBorder="1" applyAlignment="1">
      <alignment wrapText="1"/>
    </xf>
    <xf numFmtId="0" fontId="5" fillId="2" borderId="27" xfId="0" applyFont="1" applyFill="1" applyBorder="1"/>
    <xf numFmtId="0" fontId="6" fillId="2" borderId="30" xfId="0" applyFont="1" applyFill="1" applyBorder="1"/>
    <xf numFmtId="0" fontId="5" fillId="0" borderId="0" xfId="0" applyFont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32" xfId="0" applyFont="1" applyFill="1" applyBorder="1"/>
    <xf numFmtId="0" fontId="6" fillId="3" borderId="32" xfId="0" applyFont="1" applyFill="1" applyBorder="1"/>
    <xf numFmtId="0" fontId="6" fillId="3" borderId="17" xfId="0" applyFont="1" applyFill="1" applyBorder="1"/>
    <xf numFmtId="0" fontId="13" fillId="0" borderId="0" xfId="0" applyFont="1"/>
    <xf numFmtId="0" fontId="10" fillId="0" borderId="34" xfId="0" applyFont="1" applyBorder="1"/>
    <xf numFmtId="0" fontId="12" fillId="0" borderId="35" xfId="0" applyFont="1" applyBorder="1"/>
    <xf numFmtId="0" fontId="10" fillId="0" borderId="35" xfId="0" applyFont="1" applyBorder="1"/>
    <xf numFmtId="0" fontId="10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5" xfId="0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vertical="center"/>
      <protection hidden="1"/>
    </xf>
    <xf numFmtId="0" fontId="5" fillId="0" borderId="12" xfId="0" applyFont="1" applyBorder="1" applyAlignment="1" applyProtection="1">
      <alignment horizontal="right"/>
      <protection hidden="1"/>
    </xf>
    <xf numFmtId="0" fontId="5" fillId="0" borderId="11" xfId="0" applyFont="1" applyBorder="1" applyProtection="1">
      <protection hidden="1"/>
    </xf>
    <xf numFmtId="0" fontId="5" fillId="0" borderId="11" xfId="0" applyFont="1" applyBorder="1" applyAlignment="1" applyProtection="1">
      <alignment horizontal="right"/>
      <protection hidden="1"/>
    </xf>
    <xf numFmtId="0" fontId="5" fillId="0" borderId="28" xfId="0" applyFont="1" applyBorder="1" applyAlignment="1" applyProtection="1">
      <alignment horizontal="right"/>
      <protection hidden="1"/>
    </xf>
    <xf numFmtId="0" fontId="5" fillId="0" borderId="22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23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3" fillId="0" borderId="10" xfId="1" applyBorder="1" applyAlignment="1" applyProtection="1">
      <alignment horizontal="center"/>
      <protection locked="0"/>
    </xf>
    <xf numFmtId="0" fontId="3" fillId="0" borderId="6" xfId="1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7" fillId="0" borderId="4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9907F-D99D-45B4-92B1-863638F7894C}">
  <sheetPr>
    <pageSetUpPr fitToPage="1"/>
  </sheetPr>
  <dimension ref="A1:W41"/>
  <sheetViews>
    <sheetView tabSelected="1" workbookViewId="0">
      <selection activeCell="E5" sqref="E5"/>
    </sheetView>
  </sheetViews>
  <sheetFormatPr defaultRowHeight="15" x14ac:dyDescent="0.25"/>
  <cols>
    <col min="1" max="1" width="15.7109375" style="26" customWidth="1"/>
    <col min="2" max="2" width="23.28515625" style="26" customWidth="1"/>
    <col min="3" max="3" width="27.42578125" style="26" customWidth="1"/>
    <col min="4" max="4" width="24.5703125" style="26" customWidth="1"/>
    <col min="5" max="5" width="9.28515625" style="26" customWidth="1"/>
    <col min="6" max="6" width="10.7109375" style="26" customWidth="1"/>
    <col min="7" max="9" width="9.140625" style="26"/>
    <col min="10" max="10" width="10" style="26" customWidth="1"/>
    <col min="11" max="11" width="11" customWidth="1"/>
    <col min="24" max="16384" width="9.140625" style="26"/>
  </cols>
  <sheetData>
    <row r="1" spans="1:23" ht="30" x14ac:dyDescent="0.25">
      <c r="A1" s="79" t="s">
        <v>52</v>
      </c>
      <c r="B1" s="79"/>
      <c r="C1" s="79"/>
      <c r="D1" s="79"/>
      <c r="E1" s="79"/>
      <c r="F1" s="79"/>
      <c r="G1" s="79"/>
      <c r="H1" s="79"/>
      <c r="I1" s="79"/>
      <c r="J1" s="79"/>
      <c r="K1" s="51"/>
      <c r="L1" s="51"/>
      <c r="M1" s="51"/>
    </row>
    <row r="2" spans="1:23" ht="15.75" x14ac:dyDescent="0.25">
      <c r="A2" s="27" t="s">
        <v>0</v>
      </c>
      <c r="B2" s="80"/>
      <c r="C2" s="80"/>
      <c r="D2" s="35" t="s">
        <v>23</v>
      </c>
      <c r="E2" s="80"/>
      <c r="F2" s="80"/>
      <c r="G2" s="80"/>
      <c r="H2" s="34"/>
      <c r="I2" s="34"/>
      <c r="J2" s="34"/>
      <c r="K2" s="51"/>
      <c r="L2" s="51"/>
      <c r="M2" s="51"/>
    </row>
    <row r="3" spans="1:23" ht="15.75" x14ac:dyDescent="0.25">
      <c r="A3" s="81" t="s">
        <v>1</v>
      </c>
      <c r="B3" s="82"/>
      <c r="C3" s="28"/>
      <c r="D3"/>
      <c r="E3"/>
      <c r="F3"/>
      <c r="G3"/>
      <c r="H3" s="34"/>
      <c r="I3" s="34"/>
      <c r="J3" s="34"/>
      <c r="K3" s="51"/>
      <c r="L3" s="51"/>
      <c r="M3" s="51"/>
    </row>
    <row r="4" spans="1:23" ht="15.75" x14ac:dyDescent="0.25">
      <c r="A4" s="31" t="s">
        <v>3</v>
      </c>
      <c r="B4" s="92"/>
      <c r="C4" s="93"/>
      <c r="D4"/>
      <c r="E4"/>
      <c r="F4"/>
      <c r="G4"/>
      <c r="H4" s="34"/>
      <c r="I4" s="34"/>
      <c r="J4" s="76"/>
      <c r="K4" s="25"/>
      <c r="L4" s="51"/>
      <c r="M4" s="51"/>
    </row>
    <row r="5" spans="1:23" ht="15.75" x14ac:dyDescent="0.25">
      <c r="A5" s="32" t="s">
        <v>4</v>
      </c>
      <c r="B5" s="92"/>
      <c r="C5" s="93"/>
      <c r="D5"/>
      <c r="E5"/>
      <c r="F5"/>
      <c r="G5"/>
      <c r="H5" s="34"/>
      <c r="I5"/>
      <c r="J5" s="76"/>
      <c r="K5" s="25"/>
      <c r="L5" s="51"/>
      <c r="M5" s="51"/>
    </row>
    <row r="6" spans="1:23" ht="15.75" x14ac:dyDescent="0.25">
      <c r="A6" s="32" t="s">
        <v>5</v>
      </c>
      <c r="B6" s="92"/>
      <c r="C6" s="93"/>
      <c r="D6"/>
      <c r="E6"/>
      <c r="F6"/>
      <c r="G6"/>
      <c r="H6" s="34"/>
      <c r="I6"/>
      <c r="J6" s="76"/>
      <c r="K6" s="51"/>
      <c r="L6" s="51"/>
      <c r="M6" s="51"/>
    </row>
    <row r="7" spans="1:23" ht="15.75" x14ac:dyDescent="0.25">
      <c r="A7" s="32" t="s">
        <v>6</v>
      </c>
      <c r="B7" s="94"/>
      <c r="C7" s="95"/>
      <c r="D7"/>
      <c r="E7"/>
      <c r="F7"/>
      <c r="G7"/>
      <c r="H7" s="77"/>
      <c r="I7" s="77"/>
      <c r="J7" s="76"/>
      <c r="K7" s="51"/>
      <c r="L7" s="51"/>
      <c r="M7" s="51"/>
    </row>
    <row r="8" spans="1:23" ht="15.75" x14ac:dyDescent="0.25">
      <c r="A8" s="32" t="s">
        <v>7</v>
      </c>
      <c r="B8" s="92"/>
      <c r="C8" s="93"/>
      <c r="D8"/>
      <c r="E8"/>
      <c r="F8"/>
      <c r="G8"/>
      <c r="H8" s="78"/>
      <c r="I8" s="78"/>
      <c r="J8" s="34"/>
      <c r="K8" s="51"/>
      <c r="L8" s="51"/>
      <c r="M8" s="51"/>
    </row>
    <row r="9" spans="1:23" ht="16.5" thickBot="1" x14ac:dyDescent="0.3">
      <c r="A9" s="33" t="s">
        <v>26</v>
      </c>
      <c r="B9" s="34"/>
      <c r="C9" s="34"/>
      <c r="D9" s="34"/>
      <c r="E9" s="34"/>
      <c r="F9" s="34"/>
      <c r="G9" s="46"/>
      <c r="H9" s="46"/>
      <c r="I9" s="46"/>
      <c r="J9" s="34"/>
      <c r="K9" s="51"/>
      <c r="L9" s="51"/>
      <c r="M9" s="51"/>
    </row>
    <row r="10" spans="1:23" s="29" customFormat="1" ht="48" thickBot="1" x14ac:dyDescent="0.3">
      <c r="A10" s="36" t="s">
        <v>8</v>
      </c>
      <c r="B10" s="37" t="s">
        <v>9</v>
      </c>
      <c r="C10" s="37" t="s">
        <v>10</v>
      </c>
      <c r="D10" s="37" t="s">
        <v>14</v>
      </c>
      <c r="E10" s="38" t="s">
        <v>11</v>
      </c>
      <c r="F10" s="39" t="s">
        <v>27</v>
      </c>
      <c r="G10" s="40" t="s">
        <v>12</v>
      </c>
      <c r="H10" s="41" t="s">
        <v>13</v>
      </c>
      <c r="I10" s="42" t="s">
        <v>24</v>
      </c>
      <c r="J10" s="43" t="s">
        <v>15</v>
      </c>
      <c r="K10" s="60"/>
      <c r="L10" s="60"/>
      <c r="M10" s="60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x14ac:dyDescent="0.25">
      <c r="A11" s="1"/>
      <c r="B11" s="2"/>
      <c r="C11" s="3"/>
      <c r="D11" s="3"/>
      <c r="E11" s="4"/>
      <c r="F11" s="18"/>
      <c r="G11" s="19"/>
      <c r="H11" s="11"/>
      <c r="I11" s="11"/>
      <c r="J11" s="44">
        <f>H11*100+(175*(COUNTIF(F11,"=X")))+(350*(COUNTIF(E11,"=SM")))+(350*(COUNTIF(E11,"VetSM")))+(350*(COUNTIF(E11,"JSM")))+(250*(COUNTIF(E11,"RM 15")))+(250*(COUNTIF(E11,"RM 17")))+(350*(COUNTIF(E11,"RM Vet")))+(350*(COUNTIF(E11,"RM Kik")))+(250*(COUNTIF(E11,"KF 13")))+(250*(COUNTIF(E11,"Kik Jun")))</f>
        <v>0</v>
      </c>
      <c r="K11" s="51"/>
      <c r="L11" s="51"/>
      <c r="M11" s="51"/>
    </row>
    <row r="12" spans="1:23" ht="15.75" x14ac:dyDescent="0.25">
      <c r="A12" s="5"/>
      <c r="B12" s="6"/>
      <c r="C12" s="6"/>
      <c r="D12" s="6"/>
      <c r="E12" s="7"/>
      <c r="F12" s="18"/>
      <c r="G12" s="20"/>
      <c r="H12" s="12"/>
      <c r="I12" s="15"/>
      <c r="J12" s="44">
        <f t="shared" ref="J12:J22" si="0">H12*100+(175*(COUNTIF(F12,"=X")))+(350*(COUNTIF(E12,"=SM")))+(350*(COUNTIF(E12,"VetSM")))+(350*(COUNTIF(E12,"JSM")))+(250*(COUNTIF(E12,"RM 15")))+(250*(COUNTIF(E12,"RM 17")))+(350*(COUNTIF(E12,"RM Vet")))+(350*(COUNTIF(E12,"RM Kik")))+(250*(COUNTIF(E12,"KF 13")))+(250*(COUNTIF(E12,"Kik Jun")))</f>
        <v>0</v>
      </c>
      <c r="K12" s="51"/>
      <c r="L12" s="51"/>
      <c r="M12" s="51"/>
    </row>
    <row r="13" spans="1:23" ht="15.75" x14ac:dyDescent="0.25">
      <c r="A13" s="5"/>
      <c r="B13" s="6"/>
      <c r="C13" s="6"/>
      <c r="D13" s="6"/>
      <c r="E13" s="7"/>
      <c r="F13" s="18"/>
      <c r="G13" s="20"/>
      <c r="H13" s="12"/>
      <c r="I13" s="15"/>
      <c r="J13" s="44">
        <f t="shared" si="0"/>
        <v>0</v>
      </c>
      <c r="K13" s="51"/>
      <c r="L13" s="51"/>
      <c r="M13" s="51"/>
    </row>
    <row r="14" spans="1:23" ht="15.75" x14ac:dyDescent="0.25">
      <c r="A14" s="5"/>
      <c r="B14" s="6"/>
      <c r="C14" s="6"/>
      <c r="D14" s="6"/>
      <c r="E14" s="7"/>
      <c r="F14" s="18"/>
      <c r="G14" s="20"/>
      <c r="H14" s="12"/>
      <c r="I14" s="15"/>
      <c r="J14" s="44">
        <f t="shared" si="0"/>
        <v>0</v>
      </c>
      <c r="K14" s="51"/>
      <c r="L14" s="51"/>
      <c r="M14" s="51"/>
    </row>
    <row r="15" spans="1:23" ht="15.75" x14ac:dyDescent="0.25">
      <c r="A15" s="5"/>
      <c r="B15" s="6"/>
      <c r="C15" s="6"/>
      <c r="D15" s="6"/>
      <c r="E15" s="7"/>
      <c r="F15" s="18"/>
      <c r="G15" s="20"/>
      <c r="H15" s="12"/>
      <c r="I15" s="15"/>
      <c r="J15" s="44">
        <f t="shared" si="0"/>
        <v>0</v>
      </c>
      <c r="K15" s="51"/>
      <c r="L15" s="51"/>
      <c r="M15" s="51"/>
    </row>
    <row r="16" spans="1:23" ht="15.75" x14ac:dyDescent="0.25">
      <c r="A16" s="5"/>
      <c r="B16" s="6"/>
      <c r="C16" s="6"/>
      <c r="D16" s="6"/>
      <c r="E16" s="7"/>
      <c r="F16" s="18"/>
      <c r="G16" s="20"/>
      <c r="H16" s="12"/>
      <c r="I16" s="15"/>
      <c r="J16" s="44">
        <f t="shared" si="0"/>
        <v>0</v>
      </c>
      <c r="K16" s="51"/>
      <c r="L16" s="51"/>
      <c r="M16" s="51"/>
    </row>
    <row r="17" spans="1:13" ht="15.75" x14ac:dyDescent="0.25">
      <c r="A17" s="5"/>
      <c r="B17" s="6"/>
      <c r="C17" s="6"/>
      <c r="D17" s="6"/>
      <c r="E17" s="7"/>
      <c r="F17" s="18"/>
      <c r="G17" s="20"/>
      <c r="H17" s="12"/>
      <c r="I17" s="15"/>
      <c r="J17" s="44">
        <f t="shared" si="0"/>
        <v>0</v>
      </c>
      <c r="K17" s="51"/>
      <c r="L17" s="51"/>
      <c r="M17" s="51"/>
    </row>
    <row r="18" spans="1:13" ht="15.75" x14ac:dyDescent="0.25">
      <c r="A18" s="5"/>
      <c r="B18" s="6"/>
      <c r="C18" s="6"/>
      <c r="D18" s="6"/>
      <c r="E18" s="7"/>
      <c r="F18" s="18"/>
      <c r="G18" s="20"/>
      <c r="H18" s="12"/>
      <c r="I18" s="15"/>
      <c r="J18" s="44">
        <f t="shared" si="0"/>
        <v>0</v>
      </c>
      <c r="K18" s="51"/>
      <c r="L18" s="51"/>
      <c r="M18" s="51"/>
    </row>
    <row r="19" spans="1:13" ht="15.75" x14ac:dyDescent="0.25">
      <c r="A19" s="5"/>
      <c r="B19" s="6"/>
      <c r="C19" s="6"/>
      <c r="D19" s="6"/>
      <c r="E19" s="7"/>
      <c r="F19" s="18"/>
      <c r="G19" s="20"/>
      <c r="H19" s="12"/>
      <c r="I19" s="15"/>
      <c r="J19" s="44">
        <f t="shared" si="0"/>
        <v>0</v>
      </c>
      <c r="K19" s="51"/>
      <c r="L19" s="51"/>
      <c r="M19" s="51"/>
    </row>
    <row r="20" spans="1:13" ht="15.75" x14ac:dyDescent="0.25">
      <c r="A20" s="5"/>
      <c r="B20" s="6"/>
      <c r="C20" s="6"/>
      <c r="D20" s="6"/>
      <c r="E20" s="7"/>
      <c r="F20" s="18"/>
      <c r="G20" s="20"/>
      <c r="H20" s="12"/>
      <c r="I20" s="15"/>
      <c r="J20" s="44">
        <f t="shared" si="0"/>
        <v>0</v>
      </c>
      <c r="K20" s="51"/>
      <c r="L20" s="51"/>
      <c r="M20" s="51"/>
    </row>
    <row r="21" spans="1:13" ht="15.75" x14ac:dyDescent="0.25">
      <c r="A21" s="5"/>
      <c r="B21" s="6"/>
      <c r="C21" s="6"/>
      <c r="D21" s="6"/>
      <c r="E21" s="7"/>
      <c r="F21" s="18"/>
      <c r="G21" s="20"/>
      <c r="H21" s="12"/>
      <c r="I21" s="15"/>
      <c r="J21" s="44">
        <f t="shared" si="0"/>
        <v>0</v>
      </c>
      <c r="K21" s="51"/>
      <c r="L21" s="51"/>
      <c r="M21" s="51"/>
    </row>
    <row r="22" spans="1:13" ht="16.5" thickBot="1" x14ac:dyDescent="0.3">
      <c r="A22" s="8"/>
      <c r="B22" s="9"/>
      <c r="C22" s="9"/>
      <c r="D22" s="10"/>
      <c r="E22" s="13"/>
      <c r="F22" s="18"/>
      <c r="G22" s="21"/>
      <c r="H22" s="14"/>
      <c r="I22" s="16"/>
      <c r="J22" s="44">
        <f t="shared" si="0"/>
        <v>0</v>
      </c>
      <c r="K22" s="51"/>
      <c r="L22" s="51"/>
      <c r="M22" s="51"/>
    </row>
    <row r="23" spans="1:13" customFormat="1" ht="16.5" thickBot="1" x14ac:dyDescent="0.3">
      <c r="A23" s="34"/>
      <c r="B23" s="46"/>
      <c r="C23" s="46"/>
      <c r="D23" s="47" t="s">
        <v>16</v>
      </c>
      <c r="E23" s="48">
        <f>Blad3!E11</f>
        <v>0</v>
      </c>
      <c r="F23" s="48">
        <f>175*(COUNTIF(F11:F22,"=X"))</f>
        <v>0</v>
      </c>
      <c r="G23" s="49"/>
      <c r="H23" s="48">
        <f>100*(COUNTIF(H11:H22,"=1"))</f>
        <v>0</v>
      </c>
      <c r="I23" s="50"/>
      <c r="J23" s="45">
        <f>E23+F23+H23</f>
        <v>0</v>
      </c>
      <c r="K23" s="51">
        <f>SUM(J11:J22)</f>
        <v>0</v>
      </c>
      <c r="L23" s="51"/>
      <c r="M23" s="51"/>
    </row>
    <row r="24" spans="1:13" customFormat="1" ht="18.75" thickBot="1" x14ac:dyDescent="0.3">
      <c r="A24" s="52" t="s">
        <v>20</v>
      </c>
      <c r="B24" s="53">
        <f>J23</f>
        <v>0</v>
      </c>
      <c r="C24" s="54" t="s">
        <v>53</v>
      </c>
      <c r="D24" s="54"/>
      <c r="E24" s="54"/>
      <c r="F24" s="54"/>
      <c r="G24" s="54"/>
      <c r="H24" s="54"/>
      <c r="I24" s="55"/>
      <c r="J24" s="55"/>
      <c r="K24" s="51"/>
      <c r="L24" s="51"/>
      <c r="M24" s="51"/>
    </row>
    <row r="25" spans="1:13" s="57" customFormat="1" ht="18" x14ac:dyDescent="0.25">
      <c r="A25" s="96" t="s">
        <v>47</v>
      </c>
      <c r="B25" s="96"/>
      <c r="C25" s="96"/>
      <c r="D25" s="96"/>
      <c r="E25" s="96"/>
      <c r="F25" s="96"/>
      <c r="G25" s="96"/>
      <c r="H25" s="96"/>
      <c r="I25" s="96"/>
      <c r="J25" s="96"/>
      <c r="K25" s="56"/>
      <c r="L25" s="56"/>
      <c r="M25" s="56"/>
    </row>
    <row r="26" spans="1:13" s="57" customFormat="1" ht="18.75" thickBot="1" x14ac:dyDescent="0.3">
      <c r="A26" s="96" t="s">
        <v>22</v>
      </c>
      <c r="B26" s="96"/>
      <c r="C26" s="96"/>
      <c r="D26" s="96"/>
      <c r="E26" s="96"/>
      <c r="F26" s="96"/>
      <c r="G26" s="96"/>
      <c r="H26" s="96"/>
      <c r="I26" s="96"/>
      <c r="J26" s="96"/>
    </row>
    <row r="27" spans="1:13" customFormat="1" x14ac:dyDescent="0.25">
      <c r="A27" s="83" t="s">
        <v>25</v>
      </c>
      <c r="B27" s="84"/>
      <c r="C27" s="58"/>
      <c r="D27" s="58"/>
      <c r="E27" s="58"/>
      <c r="F27" s="58"/>
      <c r="G27" s="58"/>
      <c r="H27" s="58"/>
      <c r="I27" s="58"/>
      <c r="J27" s="59"/>
    </row>
    <row r="28" spans="1:13" x14ac:dyDescent="0.25">
      <c r="A28" s="86"/>
      <c r="B28" s="87"/>
      <c r="C28" s="87"/>
      <c r="D28" s="87"/>
      <c r="E28" s="87"/>
      <c r="F28" s="87"/>
      <c r="G28" s="87"/>
      <c r="H28" s="87"/>
      <c r="I28" s="87"/>
      <c r="J28" s="88"/>
    </row>
    <row r="29" spans="1:13" x14ac:dyDescent="0.25">
      <c r="A29" s="86"/>
      <c r="B29" s="87"/>
      <c r="C29" s="87"/>
      <c r="D29" s="87"/>
      <c r="E29" s="87"/>
      <c r="F29" s="87"/>
      <c r="G29" s="87"/>
      <c r="H29" s="87"/>
      <c r="I29" s="87"/>
      <c r="J29" s="88"/>
    </row>
    <row r="30" spans="1:13" x14ac:dyDescent="0.25">
      <c r="A30" s="86"/>
      <c r="B30" s="87"/>
      <c r="C30" s="87"/>
      <c r="D30" s="87"/>
      <c r="E30" s="87"/>
      <c r="F30" s="87"/>
      <c r="G30" s="87"/>
      <c r="H30" s="87"/>
      <c r="I30" s="87"/>
      <c r="J30" s="88"/>
    </row>
    <row r="31" spans="1:13" ht="15.75" thickBot="1" x14ac:dyDescent="0.3">
      <c r="A31" s="89"/>
      <c r="B31" s="90"/>
      <c r="C31" s="90"/>
      <c r="D31" s="90"/>
      <c r="E31" s="90"/>
      <c r="F31" s="90"/>
      <c r="G31" s="90"/>
      <c r="H31" s="90"/>
      <c r="I31" s="90"/>
      <c r="J31" s="91"/>
    </row>
    <row r="32" spans="1:13" x14ac:dyDescent="0.25">
      <c r="A32" s="85" t="s">
        <v>21</v>
      </c>
      <c r="B32" s="85"/>
      <c r="C32" s="85"/>
      <c r="D32" s="85"/>
      <c r="E32" s="85"/>
      <c r="F32" s="85"/>
      <c r="G32" s="85"/>
      <c r="H32" s="85"/>
    </row>
    <row r="41" spans="1:7" x14ac:dyDescent="0.25">
      <c r="A41" s="30"/>
      <c r="B41" s="30"/>
      <c r="C41" s="30"/>
      <c r="D41" s="30"/>
      <c r="E41" s="30"/>
      <c r="F41" s="30"/>
      <c r="G41" s="30"/>
    </row>
  </sheetData>
  <sheetProtection algorithmName="SHA-512" hashValue="IosWEPWDTyux8QhSQLtPgatekmr8sXpIeEl7BpmbzIPSmR22+vZWgvl1VOIIjjU/EPGuLEAFtjn6iiFtDcTWmA==" saltValue="9UuekjH8MlPgQSuuXqslLw==" spinCount="100000" sheet="1" objects="1" scenarios="1"/>
  <mergeCells count="14">
    <mergeCell ref="A32:H32"/>
    <mergeCell ref="A28:J31"/>
    <mergeCell ref="B4:C4"/>
    <mergeCell ref="B5:C5"/>
    <mergeCell ref="B6:C6"/>
    <mergeCell ref="B7:C7"/>
    <mergeCell ref="B8:C8"/>
    <mergeCell ref="A25:J25"/>
    <mergeCell ref="A26:J26"/>
    <mergeCell ref="A1:J1"/>
    <mergeCell ref="B2:C2"/>
    <mergeCell ref="A3:B3"/>
    <mergeCell ref="E2:G2"/>
    <mergeCell ref="A27:B27"/>
  </mergeCells>
  <dataValidations xWindow="294" yWindow="616" count="2">
    <dataValidation allowBlank="1" showInputMessage="1" showErrorMessage="1" promptTitle="Tävlingslicens" prompt="Ange skyttens licens nummer (IID)_x000a_Medföljare som inte tävlar men vill beställa lunch, skriv medföljare." sqref="D11:D22" xr:uid="{C997B8C0-67D9-4D23-979B-915CF2D10577}"/>
    <dataValidation allowBlank="1" showInputMessage="1" showErrorMessage="1" promptTitle="Samåkning" prompt="Ange här de tävlande som kommer åka i samma bil, så de hamnar i samma patrull." sqref="A11:A22" xr:uid="{4961C5C4-27D5-4034-A9B3-94F936D124A2}"/>
  </dataValidations>
  <pageMargins left="0.25" right="0.25" top="0.75" bottom="0.75" header="0.3" footer="0.3"/>
  <pageSetup paperSize="9" scale="87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94" yWindow="616" count="5">
        <x14:dataValidation type="list" allowBlank="1" showInputMessage="1" showErrorMessage="1" promptTitle="Allergi" prompt="Ange Ja i textfältet nedan om speciell kost måste fixas pga, någon matallergi. Ange i Notesfältet nedan allergi samt telefon nr." xr:uid="{34B7353B-FA56-43DB-9C7F-6AE4FAAB83F4}">
          <x14:formula1>
            <xm:f>Blad3!$G$5</xm:f>
          </x14:formula1>
          <xm:sqref>I11:I22</xm:sqref>
        </x14:dataValidation>
        <x14:dataValidation type="list" allowBlank="1" showInputMessage="1" showErrorMessage="1" promptTitle="Lunch" prompt="Ange med 1 för att beställa dagens lunch. á 110 kr._x000a_Finns det medföljare som vill ha lunch, Skriv upp deras namn på egen rad och markera med 1 i denna rad._x000a_Skriv ordet &quot;medföljare&quot; i kolumnen för tävlingslicens." xr:uid="{8A7BEA6E-8652-44F8-9AC9-4A3757130D49}">
          <x14:formula1>
            <xm:f>Blad3!$G$4</xm:f>
          </x14:formula1>
          <xm:sqref>H11:H22</xm:sqref>
        </x14:dataValidation>
        <x14:dataValidation type="list" allowBlank="1" showInputMessage="1" showErrorMessage="1" promptTitle="Klass" prompt="Välj klass/mästerskap från Drop-down menyn. Se inbjudan för indelning" xr:uid="{5B4AC04A-C514-465B-A0E3-9F98069EC567}">
          <x14:formula1>
            <xm:f>Blad3!$B$2:$B$10</xm:f>
          </x14:formula1>
          <xm:sqref>E11:E22</xm:sqref>
        </x14:dataValidation>
        <x14:dataValidation type="list" allowBlank="1" showInputMessage="1" showErrorMessage="1" errorTitle="Fel inmatning" error="Ange V för västerskytt" promptTitle="V-Skytt" prompt="Markera med ett v För vänsterskytt_x000a_" xr:uid="{574B023A-4092-4DDC-B0E2-F6BE9F1B9C12}">
          <x14:formula1>
            <xm:f>Blad3!$G$3</xm:f>
          </x14:formula1>
          <xm:sqref>G11:G22</xm:sqref>
        </x14:dataValidation>
        <x14:dataValidation type="list" allowBlank="1" showInputMessage="1" showErrorMessage="1" promptTitle="Föreningslag" prompt="Du kan anmäla obegränsat antal 2 manna lag. (En skytt kan bara ingå i ett lag) Ange skyttar som skall ingå i laget._x000a_På flik &quot;lag&quot; anger du lagsamansättningen" xr:uid="{5B53D936-9F05-4A41-B24F-C556D0253B83}">
          <x14:formula1>
            <xm:f>Blad3!$G$2</xm:f>
          </x14:formula1>
          <xm:sqref>F11:F22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1ED29-25FC-48A6-900E-564A8374F891}">
  <dimension ref="A2:F25"/>
  <sheetViews>
    <sheetView workbookViewId="0">
      <selection activeCell="J14" sqref="J14"/>
    </sheetView>
  </sheetViews>
  <sheetFormatPr defaultRowHeight="15" x14ac:dyDescent="0.25"/>
  <cols>
    <col min="1" max="1" width="9.5703125" customWidth="1"/>
    <col min="2" max="2" width="38.140625" customWidth="1"/>
  </cols>
  <sheetData>
    <row r="2" spans="1:6" ht="23.25" customHeight="1" thickBot="1" x14ac:dyDescent="0.3">
      <c r="A2" s="24" t="s">
        <v>48</v>
      </c>
      <c r="B2" s="97">
        <f>Anmälan!B2</f>
        <v>0</v>
      </c>
      <c r="C2" s="97"/>
      <c r="D2" s="97"/>
    </row>
    <row r="3" spans="1:6" ht="30" customHeight="1" x14ac:dyDescent="0.25">
      <c r="A3" s="17"/>
    </row>
    <row r="4" spans="1:6" x14ac:dyDescent="0.25">
      <c r="A4" s="17" t="s">
        <v>54</v>
      </c>
      <c r="C4" s="98" t="s">
        <v>51</v>
      </c>
      <c r="D4" s="98"/>
      <c r="E4" s="98"/>
      <c r="F4" s="98"/>
    </row>
    <row r="5" spans="1:6" x14ac:dyDescent="0.25">
      <c r="A5" s="17" t="s">
        <v>49</v>
      </c>
      <c r="B5" s="17" t="s">
        <v>50</v>
      </c>
      <c r="C5" s="17" t="s">
        <v>28</v>
      </c>
      <c r="D5" s="17" t="s">
        <v>18</v>
      </c>
      <c r="E5" s="17" t="s">
        <v>19</v>
      </c>
      <c r="F5" s="17" t="s">
        <v>29</v>
      </c>
    </row>
    <row r="6" spans="1:6" x14ac:dyDescent="0.25">
      <c r="A6" s="22">
        <v>1</v>
      </c>
      <c r="B6" s="23"/>
      <c r="C6" s="23"/>
      <c r="D6" s="23"/>
      <c r="E6" s="23"/>
      <c r="F6" s="23"/>
    </row>
    <row r="7" spans="1:6" x14ac:dyDescent="0.25">
      <c r="A7" s="22">
        <v>2</v>
      </c>
      <c r="B7" s="23"/>
      <c r="C7" s="23"/>
      <c r="D7" s="23"/>
      <c r="E7" s="23"/>
      <c r="F7" s="23"/>
    </row>
    <row r="8" spans="1:6" x14ac:dyDescent="0.25">
      <c r="A8" s="17"/>
    </row>
    <row r="9" spans="1:6" x14ac:dyDescent="0.25">
      <c r="A9" s="22">
        <v>1</v>
      </c>
      <c r="B9" s="23"/>
      <c r="C9" s="23"/>
      <c r="D9" s="23"/>
      <c r="E9" s="23"/>
      <c r="F9" s="23"/>
    </row>
    <row r="10" spans="1:6" x14ac:dyDescent="0.25">
      <c r="A10" s="22">
        <v>2</v>
      </c>
      <c r="B10" s="23"/>
      <c r="C10" s="23"/>
      <c r="D10" s="23"/>
      <c r="E10" s="23"/>
      <c r="F10" s="23"/>
    </row>
    <row r="11" spans="1:6" x14ac:dyDescent="0.25">
      <c r="A11" s="17"/>
    </row>
    <row r="12" spans="1:6" x14ac:dyDescent="0.25">
      <c r="A12" s="22">
        <v>1</v>
      </c>
      <c r="B12" s="23"/>
      <c r="C12" s="23"/>
      <c r="D12" s="23"/>
      <c r="E12" s="23"/>
      <c r="F12" s="23"/>
    </row>
    <row r="13" spans="1:6" x14ac:dyDescent="0.25">
      <c r="A13" s="22">
        <v>2</v>
      </c>
      <c r="B13" s="23"/>
      <c r="C13" s="23"/>
      <c r="D13" s="23"/>
      <c r="E13" s="23"/>
      <c r="F13" s="23"/>
    </row>
    <row r="14" spans="1:6" x14ac:dyDescent="0.25">
      <c r="A14" s="17"/>
    </row>
    <row r="15" spans="1:6" x14ac:dyDescent="0.25">
      <c r="A15" s="22">
        <v>1</v>
      </c>
      <c r="B15" s="23"/>
      <c r="C15" s="23"/>
      <c r="D15" s="23"/>
      <c r="E15" s="23"/>
      <c r="F15" s="23"/>
    </row>
    <row r="16" spans="1:6" x14ac:dyDescent="0.25">
      <c r="A16" s="22">
        <v>2</v>
      </c>
      <c r="B16" s="23"/>
      <c r="C16" s="23"/>
      <c r="D16" s="23"/>
      <c r="E16" s="23"/>
      <c r="F16" s="23"/>
    </row>
    <row r="17" spans="1:6" x14ac:dyDescent="0.25">
      <c r="A17" s="17"/>
    </row>
    <row r="18" spans="1:6" x14ac:dyDescent="0.25">
      <c r="A18" s="22">
        <v>1</v>
      </c>
      <c r="B18" s="23"/>
      <c r="C18" s="23"/>
      <c r="D18" s="23"/>
      <c r="E18" s="23"/>
      <c r="F18" s="23"/>
    </row>
    <row r="19" spans="1:6" x14ac:dyDescent="0.25">
      <c r="A19" s="22">
        <v>2</v>
      </c>
      <c r="B19" s="23"/>
      <c r="C19" s="23"/>
      <c r="D19" s="23"/>
      <c r="E19" s="23"/>
      <c r="F19" s="23"/>
    </row>
    <row r="20" spans="1:6" x14ac:dyDescent="0.25">
      <c r="A20" s="17"/>
    </row>
    <row r="21" spans="1:6" x14ac:dyDescent="0.25">
      <c r="A21" s="22">
        <v>1</v>
      </c>
      <c r="B21" s="23"/>
      <c r="C21" s="23"/>
      <c r="D21" s="23"/>
      <c r="E21" s="23"/>
      <c r="F21" s="23"/>
    </row>
    <row r="22" spans="1:6" x14ac:dyDescent="0.25">
      <c r="A22" s="22">
        <v>2</v>
      </c>
      <c r="B22" s="23"/>
      <c r="C22" s="23"/>
      <c r="D22" s="23"/>
      <c r="E22" s="23"/>
      <c r="F22" s="23"/>
    </row>
    <row r="23" spans="1:6" x14ac:dyDescent="0.25">
      <c r="A23" s="17"/>
    </row>
    <row r="24" spans="1:6" x14ac:dyDescent="0.25">
      <c r="A24" s="22">
        <v>1</v>
      </c>
      <c r="B24" s="23"/>
      <c r="C24" s="23"/>
      <c r="D24" s="23"/>
      <c r="E24" s="23"/>
      <c r="F24" s="23"/>
    </row>
    <row r="25" spans="1:6" x14ac:dyDescent="0.25">
      <c r="A25" s="22">
        <v>2</v>
      </c>
      <c r="B25" s="23"/>
      <c r="C25" s="23"/>
      <c r="D25" s="23"/>
      <c r="E25" s="23"/>
      <c r="F25" s="23"/>
    </row>
  </sheetData>
  <mergeCells count="2">
    <mergeCell ref="B2:D2"/>
    <mergeCell ref="C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979E2-7FB4-48E4-8B72-09A6BEBC32CA}">
  <dimension ref="A1:G12"/>
  <sheetViews>
    <sheetView workbookViewId="0">
      <selection activeCell="I11" sqref="I11"/>
    </sheetView>
  </sheetViews>
  <sheetFormatPr defaultRowHeight="15" x14ac:dyDescent="0.25"/>
  <cols>
    <col min="1" max="1" width="36.5703125" style="65" bestFit="1" customWidth="1"/>
    <col min="2" max="16384" width="9.140625" style="65"/>
  </cols>
  <sheetData>
    <row r="1" spans="1:7" ht="15.75" x14ac:dyDescent="0.25">
      <c r="A1" s="62" t="s">
        <v>2</v>
      </c>
      <c r="B1" s="63"/>
      <c r="C1" s="64"/>
      <c r="D1" s="64"/>
    </row>
    <row r="2" spans="1:7" ht="15.75" x14ac:dyDescent="0.25">
      <c r="A2" s="66" t="s">
        <v>31</v>
      </c>
      <c r="B2" s="67" t="s">
        <v>28</v>
      </c>
      <c r="C2" s="65">
        <v>350</v>
      </c>
      <c r="D2" s="68">
        <f>COUNTIF(Anmälan!E11:E22,"SM")</f>
        <v>0</v>
      </c>
      <c r="E2" s="65">
        <f>C2*D2</f>
        <v>0</v>
      </c>
      <c r="G2" s="64" t="s">
        <v>30</v>
      </c>
    </row>
    <row r="3" spans="1:7" ht="15.75" x14ac:dyDescent="0.25">
      <c r="A3" s="66" t="s">
        <v>32</v>
      </c>
      <c r="B3" s="67" t="s">
        <v>45</v>
      </c>
      <c r="C3" s="65">
        <v>350</v>
      </c>
      <c r="D3" s="68">
        <f>COUNTIF(Anmälan!E11:E22,"VetSM")</f>
        <v>0</v>
      </c>
      <c r="E3" s="65">
        <f t="shared" ref="E3:E10" si="0">C3*D3</f>
        <v>0</v>
      </c>
      <c r="G3" s="64" t="s">
        <v>17</v>
      </c>
    </row>
    <row r="4" spans="1:7" ht="15.75" x14ac:dyDescent="0.25">
      <c r="A4" s="66" t="s">
        <v>33</v>
      </c>
      <c r="B4" s="67" t="s">
        <v>18</v>
      </c>
      <c r="C4" s="65">
        <v>350</v>
      </c>
      <c r="D4" s="68">
        <f>COUNTIF(Anmälan!E11:E22,"JSM")</f>
        <v>0</v>
      </c>
      <c r="E4" s="65">
        <f t="shared" si="0"/>
        <v>0</v>
      </c>
      <c r="G4" s="65">
        <v>1</v>
      </c>
    </row>
    <row r="5" spans="1:7" ht="15.75" x14ac:dyDescent="0.25">
      <c r="A5" s="66" t="s">
        <v>34</v>
      </c>
      <c r="B5" s="69" t="s">
        <v>40</v>
      </c>
      <c r="C5" s="67">
        <v>250</v>
      </c>
      <c r="D5" s="68">
        <f>COUNTIF(Anmälan!E11:E22,"RM 15")</f>
        <v>0</v>
      </c>
      <c r="E5" s="65">
        <f t="shared" si="0"/>
        <v>0</v>
      </c>
      <c r="G5" s="65" t="s">
        <v>55</v>
      </c>
    </row>
    <row r="6" spans="1:7" ht="15.75" x14ac:dyDescent="0.25">
      <c r="A6" s="66" t="s">
        <v>35</v>
      </c>
      <c r="B6" s="70" t="s">
        <v>41</v>
      </c>
      <c r="C6" s="71">
        <v>250</v>
      </c>
      <c r="D6" s="68">
        <f>COUNTIF(Anmälan!E11:E22,"RM 17")</f>
        <v>0</v>
      </c>
      <c r="E6" s="65">
        <f t="shared" si="0"/>
        <v>0</v>
      </c>
    </row>
    <row r="7" spans="1:7" ht="15.75" x14ac:dyDescent="0.25">
      <c r="A7" s="66" t="s">
        <v>36</v>
      </c>
      <c r="B7" s="72" t="s">
        <v>42</v>
      </c>
      <c r="C7" s="65">
        <v>350</v>
      </c>
      <c r="D7" s="68">
        <f>COUNTIF(Anmälan!E11:E22,"RM Vet")</f>
        <v>0</v>
      </c>
      <c r="E7" s="65">
        <f t="shared" si="0"/>
        <v>0</v>
      </c>
    </row>
    <row r="8" spans="1:7" ht="15.75" x14ac:dyDescent="0.25">
      <c r="A8" s="66" t="s">
        <v>37</v>
      </c>
      <c r="B8" s="72" t="s">
        <v>43</v>
      </c>
      <c r="C8" s="65">
        <v>350</v>
      </c>
      <c r="D8" s="68">
        <f>COUNTIF(Anmälan!E11:E22,"RM Kik")</f>
        <v>0</v>
      </c>
      <c r="E8" s="65">
        <f t="shared" si="0"/>
        <v>0</v>
      </c>
    </row>
    <row r="9" spans="1:7" ht="15.75" x14ac:dyDescent="0.25">
      <c r="A9" s="66" t="s">
        <v>38</v>
      </c>
      <c r="B9" s="72" t="s">
        <v>46</v>
      </c>
      <c r="C9" s="65">
        <v>250</v>
      </c>
      <c r="D9" s="68">
        <f>COUNTIF(Anmälan!E11:E22,"KF 13")</f>
        <v>0</v>
      </c>
      <c r="E9" s="65">
        <f t="shared" si="0"/>
        <v>0</v>
      </c>
    </row>
    <row r="10" spans="1:7" ht="15.75" x14ac:dyDescent="0.25">
      <c r="A10" s="73" t="s">
        <v>39</v>
      </c>
      <c r="B10" s="72" t="s">
        <v>44</v>
      </c>
      <c r="C10" s="65">
        <v>250</v>
      </c>
      <c r="D10" s="68">
        <f>COUNTIF(Anmälan!E11:E22,"Kik jun")</f>
        <v>0</v>
      </c>
      <c r="E10" s="65">
        <f t="shared" si="0"/>
        <v>0</v>
      </c>
    </row>
    <row r="11" spans="1:7" ht="15.75" x14ac:dyDescent="0.25">
      <c r="A11" s="66"/>
      <c r="E11" s="74">
        <f>SUM(E2:E10)</f>
        <v>0</v>
      </c>
    </row>
    <row r="12" spans="1:7" ht="15.75" x14ac:dyDescent="0.25">
      <c r="A12" s="75"/>
    </row>
  </sheetData>
  <sheetProtection algorithmName="SHA-512" hashValue="JGthQW/tNgQI/2adSD/iT6+P/VJZSbNcS3OXDsDlGMk8uF8KWSGm6fz6Tb8jz4WsQc546YMEud75FdCCBXaVog==" saltValue="63gji7IxV+5m4iMrp+G2aQ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Z T Z W E O 5 r K u l A A A A 9 g A A A B I A H A B D b 2 5 m a W c v U G F j a 2 F n Z S 5 4 b W w g o h g A K K A U A A A A A A A A A A A A A A A A A A A A A A A A A A A A h Y + x D o I w G I R f h X S n L T U m S n 7 K Y N w k M S E x r k 2 p 0 A j F 0 E J 5 N w c f y V c Q o 6 i b 4 9 1 9 l 9 z d r z d I x 6 Y O B t V Z 3 Z o E R Z i i Q B n Z F t q U C e r d K V y h l M N e y L M o V T D B x s a j 1 Q m q n L v E h H j v s V / g t i s J o z Q i x 2 y X y 0 o 1 I t T G O m G k Q p 9 W 8 b + F O B x e Y z j D E V t j t m S Y A p l N y L T 5 A m z a + 0 x / T N j 0 t e s 7 x e 0 Q 5 l s g s w T y / s A f U E s D B B Q A A g A I A K W U 2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l l N l Y K I p H u A 4 A A A A R A A A A E w A c A E Z v c m 1 1 b G F z L 1 N l Y 3 R p b 2 4 x L m 0 g o h g A K K A U A A A A A A A A A A A A A A A A A A A A A A A A A A A A K 0 5 N L s n M z 1 M I h t C G 1 g B Q S w E C L Q A U A A I A C A C l l N l Y Q 7 m s q 6 U A A A D 2 A A A A E g A A A A A A A A A A A A A A A A A A A A A A Q 2 9 u Z m l n L 1 B h Y 2 t h Z 2 U u e G 1 s U E s B A i 0 A F A A C A A g A p Z T Z W A / K 6 a u k A A A A 6 Q A A A B M A A A A A A A A A A A A A A A A A 8 Q A A A F t D b 2 5 0 Z W 5 0 X 1 R 5 c G V z X S 5 4 b W x Q S w E C L Q A U A A I A C A C l l N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N 9 m s E / J k 0 m J a Z T c T h K S x w A A A A A C A A A A A A A Q Z g A A A A E A A C A A A A B 0 K G X R E e g T 9 h u q r I T 5 4 B r A 1 q V 6 R z m 2 h J a 0 x n o D G x c Z + Q A A A A A O g A A A A A I A A C A A A A D q W / P d I M A O W t k y Q e w 3 n + H i D M v S m y r R K k 7 7 z C q V Q + D u u F A A A A B M Q C w Y E y L G K 1 3 A 9 Q j j 7 Z D S T 5 i b n 1 v 7 W 3 w z 3 o 9 S 6 4 T 9 + K L q z B m n V B A / t 8 j J c x g 9 x i Y J V s d 7 O 5 M s H C z B K e 1 e C f 0 4 B n 6 K + w C X z s R Q Q A + N L 6 r 3 w E A A A A B i o r u L 6 8 o K l 3 8 d s z o s T T 2 0 b r w P 6 L O 0 W Z w A h 1 t e k 1 0 2 L Q E 3 u V / d J y O 7 b H c O M b n 1 V P O s B w y t a G J x F 0 B h X M k j r A H f < / D a t a M a s h u p > 
</file>

<file path=customXml/itemProps1.xml><?xml version="1.0" encoding="utf-8"?>
<ds:datastoreItem xmlns:ds="http://schemas.openxmlformats.org/officeDocument/2006/customXml" ds:itemID="{4A2B9131-935F-49CD-B54F-0883A07402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Anmälan</vt:lpstr>
      <vt:lpstr>Lag</vt:lpstr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</dc:creator>
  <cp:lastModifiedBy>Mikael Svensson</cp:lastModifiedBy>
  <cp:lastPrinted>2023-02-22T15:48:14Z</cp:lastPrinted>
  <dcterms:created xsi:type="dcterms:W3CDTF">2023-02-17T17:10:07Z</dcterms:created>
  <dcterms:modified xsi:type="dcterms:W3CDTF">2024-06-28T18:19:58Z</dcterms:modified>
</cp:coreProperties>
</file>